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_11-16\COMPROBANTES JONATHAN\"/>
    </mc:Choice>
  </mc:AlternateContent>
  <bookViews>
    <workbookView xWindow="0" yWindow="0" windowWidth="20490" windowHeight="7620"/>
  </bookViews>
  <sheets>
    <sheet name="FIDELITY" sheetId="1" r:id="rId1"/>
    <sheet name="PNC" sheetId="2" r:id="rId2"/>
    <sheet name="Hoja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9" i="2"/>
  <c r="J7" i="2"/>
  <c r="J6" i="2"/>
  <c r="F11" i="2"/>
  <c r="F12" i="1"/>
  <c r="B10" i="2"/>
  <c r="F10" i="2"/>
  <c r="B12" i="1"/>
  <c r="F13" i="1" l="1"/>
  <c r="N15" i="2"/>
  <c r="N14" i="2"/>
  <c r="N12" i="2"/>
  <c r="N17" i="2" l="1"/>
</calcChain>
</file>

<file path=xl/sharedStrings.xml><?xml version="1.0" encoding="utf-8"?>
<sst xmlns="http://schemas.openxmlformats.org/spreadsheetml/2006/main" count="46" uniqueCount="31">
  <si>
    <t>RETIROS FIDELITY</t>
  </si>
  <si>
    <t>FECHA</t>
  </si>
  <si>
    <t>MONTO</t>
  </si>
  <si>
    <t>COMISION</t>
  </si>
  <si>
    <t>BANCO</t>
  </si>
  <si>
    <t>SE GASTO EN</t>
  </si>
  <si>
    <t>PAGO GIBRAN</t>
  </si>
  <si>
    <t>CANTIDAD</t>
  </si>
  <si>
    <t>OSBEL COMPRA DE ESPUMA</t>
  </si>
  <si>
    <t>RETIROS PNC</t>
  </si>
  <si>
    <t>OSBEL COMPRA materiales</t>
  </si>
  <si>
    <t>SANTADER</t>
  </si>
  <si>
    <t>SANTANDER</t>
  </si>
  <si>
    <t>OSBEL HOTEL</t>
  </si>
  <si>
    <t>PARA SALIDA CHICAHUAXTLA-AMUZGO</t>
  </si>
  <si>
    <t>HSBC</t>
  </si>
  <si>
    <t>COMPRA DE LIBROS</t>
  </si>
  <si>
    <t>por dia por 3 guias por 14 dias</t>
  </si>
  <si>
    <t>transporte</t>
  </si>
  <si>
    <t>alimentos</t>
  </si>
  <si>
    <t>por dia po 2 personas x 6 dias</t>
  </si>
  <si>
    <t>hospedaje</t>
  </si>
  <si>
    <t>por dia por 3 personas X 10 dias</t>
  </si>
  <si>
    <t>PAGO DE 6 MESES DE RENTA BODEGA</t>
  </si>
  <si>
    <t>SOBRANTE AL 2022/01/04</t>
  </si>
  <si>
    <t>TRANSPORTE A CHICAHUAXTLA, 9 ASIENTOS</t>
  </si>
  <si>
    <t>SOBRANTE AL 2022/01/05</t>
  </si>
  <si>
    <t>COMISIÓN</t>
  </si>
  <si>
    <t>TOTAL RETIRADO</t>
  </si>
  <si>
    <t>TOTAL GASTADO</t>
  </si>
  <si>
    <t>PAGO MIGUEL APOYO BODEGA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</si>
</sst>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3" sqref="A3"/>
    </sheetView>
  </sheetViews>
  <sheetFormatPr baseColWidth="10" defaultRowHeight="14.5" x14ac:dyDescent="0.35"/>
  <cols>
    <col min="5" max="5" width="37.1796875" customWidth="1"/>
    <col min="6" max="6" width="17.26953125" customWidth="1"/>
  </cols>
  <sheetData>
    <row r="1" spans="1:7" ht="18.5" x14ac:dyDescent="0.45">
      <c r="A1" s="2" t="s">
        <v>0</v>
      </c>
    </row>
    <row r="3" spans="1:7" s="3" customFormat="1" x14ac:dyDescent="0.35">
      <c r="A3" s="4" t="s">
        <v>1</v>
      </c>
      <c r="B3" s="4" t="s">
        <v>2</v>
      </c>
      <c r="C3" s="4" t="s">
        <v>4</v>
      </c>
      <c r="D3" s="4" t="s">
        <v>3</v>
      </c>
      <c r="E3" s="4" t="s">
        <v>5</v>
      </c>
      <c r="F3" s="4" t="s">
        <v>7</v>
      </c>
    </row>
    <row r="4" spans="1:7" x14ac:dyDescent="0.35">
      <c r="A4" s="5">
        <v>44549</v>
      </c>
      <c r="B4" s="6">
        <v>9000</v>
      </c>
      <c r="C4" s="6" t="s">
        <v>11</v>
      </c>
      <c r="D4" s="6">
        <v>34.799999999999997</v>
      </c>
      <c r="E4" s="6" t="s">
        <v>6</v>
      </c>
      <c r="F4" s="6">
        <v>6766</v>
      </c>
    </row>
    <row r="5" spans="1:7" x14ac:dyDescent="0.35">
      <c r="A5" s="6"/>
      <c r="B5" s="6"/>
      <c r="C5" s="6"/>
      <c r="D5" s="6"/>
      <c r="E5" s="6" t="s">
        <v>8</v>
      </c>
      <c r="F5" s="6">
        <v>1100</v>
      </c>
    </row>
    <row r="6" spans="1:7" x14ac:dyDescent="0.35">
      <c r="A6" s="6"/>
      <c r="B6" s="6"/>
      <c r="C6" s="6"/>
      <c r="D6" s="6"/>
      <c r="E6" s="6" t="s">
        <v>10</v>
      </c>
      <c r="F6" s="6">
        <v>1047</v>
      </c>
    </row>
    <row r="7" spans="1:7" x14ac:dyDescent="0.35">
      <c r="A7" s="5">
        <v>44550</v>
      </c>
      <c r="B7" s="6">
        <v>9000</v>
      </c>
      <c r="C7" s="6" t="s">
        <v>12</v>
      </c>
      <c r="D7" s="6">
        <v>34.799999999999997</v>
      </c>
      <c r="E7" s="6" t="s">
        <v>13</v>
      </c>
      <c r="F7" s="6">
        <v>1300</v>
      </c>
    </row>
    <row r="8" spans="1:7" x14ac:dyDescent="0.35">
      <c r="A8" s="6"/>
      <c r="B8" s="6"/>
      <c r="C8" s="6"/>
      <c r="D8" s="6"/>
      <c r="E8" s="6" t="s">
        <v>30</v>
      </c>
      <c r="F8" s="6">
        <v>4500</v>
      </c>
    </row>
    <row r="9" spans="1:7" x14ac:dyDescent="0.35">
      <c r="A9" s="5">
        <v>44565</v>
      </c>
      <c r="B9" s="6">
        <v>9000</v>
      </c>
      <c r="C9" s="6" t="s">
        <v>12</v>
      </c>
      <c r="D9" s="6">
        <v>34.799999999999997</v>
      </c>
      <c r="E9" s="6" t="s">
        <v>23</v>
      </c>
      <c r="F9" s="6">
        <v>10800</v>
      </c>
    </row>
    <row r="10" spans="1:7" x14ac:dyDescent="0.35">
      <c r="A10" s="6"/>
      <c r="B10" s="6"/>
      <c r="C10" s="6"/>
      <c r="D10" s="6"/>
      <c r="E10" s="6" t="s">
        <v>16</v>
      </c>
      <c r="F10" s="6">
        <v>630</v>
      </c>
    </row>
    <row r="11" spans="1:7" x14ac:dyDescent="0.35">
      <c r="A11" s="6"/>
      <c r="B11" s="6"/>
      <c r="C11" s="6"/>
      <c r="D11" s="6"/>
      <c r="E11" s="6"/>
      <c r="F11" s="6"/>
    </row>
    <row r="12" spans="1:7" ht="29" x14ac:dyDescent="0.35">
      <c r="A12" s="7" t="s">
        <v>28</v>
      </c>
      <c r="B12" s="11">
        <f>SUM(B4:B10)</f>
        <v>27000</v>
      </c>
      <c r="C12" s="6"/>
      <c r="D12" s="6"/>
      <c r="E12" s="6"/>
      <c r="F12" s="9">
        <f>SUM(F4:F10)</f>
        <v>26143</v>
      </c>
      <c r="G12" s="8" t="s">
        <v>29</v>
      </c>
    </row>
    <row r="13" spans="1:7" ht="43.5" x14ac:dyDescent="0.35">
      <c r="A13" s="6"/>
      <c r="B13" s="6"/>
      <c r="C13" s="6"/>
      <c r="D13" s="6"/>
      <c r="E13" s="6"/>
      <c r="F13" s="9">
        <f>B12-F12</f>
        <v>857</v>
      </c>
      <c r="G13" s="8" t="s">
        <v>24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C14" sqref="C14"/>
    </sheetView>
  </sheetViews>
  <sheetFormatPr baseColWidth="10" defaultRowHeight="14.5" x14ac:dyDescent="0.35"/>
  <cols>
    <col min="2" max="2" width="7.1796875" customWidth="1"/>
    <col min="3" max="3" width="11.81640625" customWidth="1"/>
    <col min="4" max="4" width="9.1796875" customWidth="1"/>
    <col min="5" max="5" width="36.08984375" customWidth="1"/>
  </cols>
  <sheetData>
    <row r="1" spans="1:15" ht="18.5" x14ac:dyDescent="0.45">
      <c r="A1" s="2" t="s">
        <v>9</v>
      </c>
    </row>
    <row r="3" spans="1:15" s="1" customFormat="1" x14ac:dyDescent="0.35">
      <c r="A3" s="4" t="s">
        <v>1</v>
      </c>
      <c r="B3" s="4" t="s">
        <v>2</v>
      </c>
      <c r="C3" s="4" t="s">
        <v>4</v>
      </c>
      <c r="D3" s="4" t="s">
        <v>27</v>
      </c>
      <c r="E3" s="4" t="s">
        <v>5</v>
      </c>
      <c r="F3" s="4" t="s">
        <v>7</v>
      </c>
    </row>
    <row r="4" spans="1:15" x14ac:dyDescent="0.35">
      <c r="A4" s="5">
        <v>44565</v>
      </c>
      <c r="B4" s="6">
        <v>9000</v>
      </c>
      <c r="C4" s="6" t="s">
        <v>12</v>
      </c>
      <c r="D4" s="6">
        <v>34.799999999999997</v>
      </c>
      <c r="E4" s="6" t="s">
        <v>14</v>
      </c>
      <c r="F4" s="6"/>
    </row>
    <row r="5" spans="1:15" x14ac:dyDescent="0.35">
      <c r="A5" s="5"/>
      <c r="B5" s="6"/>
      <c r="C5" s="6"/>
      <c r="D5" s="6"/>
      <c r="E5" s="6" t="s">
        <v>25</v>
      </c>
      <c r="F5" s="6">
        <v>1620</v>
      </c>
      <c r="J5">
        <v>857</v>
      </c>
    </row>
    <row r="6" spans="1:15" x14ac:dyDescent="0.35">
      <c r="A6" s="5">
        <v>44565</v>
      </c>
      <c r="B6" s="6">
        <v>9000</v>
      </c>
      <c r="C6" s="6" t="s">
        <v>15</v>
      </c>
      <c r="D6" s="6">
        <v>74.239999999999995</v>
      </c>
      <c r="E6" s="6" t="s">
        <v>14</v>
      </c>
      <c r="F6" s="6"/>
      <c r="J6">
        <f>F11</f>
        <v>34380</v>
      </c>
    </row>
    <row r="7" spans="1:15" x14ac:dyDescent="0.35">
      <c r="A7" s="5">
        <v>44566</v>
      </c>
      <c r="B7" s="6">
        <v>9000</v>
      </c>
      <c r="C7" s="6" t="s">
        <v>12</v>
      </c>
      <c r="D7" s="6">
        <v>34.799999999999997</v>
      </c>
      <c r="E7" s="6" t="s">
        <v>14</v>
      </c>
      <c r="F7" s="6"/>
      <c r="J7">
        <f>SUM(J5:J6)</f>
        <v>35237</v>
      </c>
    </row>
    <row r="8" spans="1:15" x14ac:dyDescent="0.35">
      <c r="A8" s="5">
        <v>44566</v>
      </c>
      <c r="B8" s="6">
        <v>9000</v>
      </c>
      <c r="C8" s="6" t="s">
        <v>12</v>
      </c>
      <c r="D8" s="6">
        <v>34.799999999999997</v>
      </c>
      <c r="E8" s="6" t="s">
        <v>14</v>
      </c>
      <c r="F8" s="6"/>
    </row>
    <row r="9" spans="1:15" x14ac:dyDescent="0.35">
      <c r="A9" s="6"/>
      <c r="B9" s="6"/>
      <c r="C9" s="6"/>
      <c r="D9" s="6"/>
      <c r="E9" s="6"/>
      <c r="F9" s="6"/>
      <c r="G9" s="1"/>
      <c r="J9">
        <f>J7-18000</f>
        <v>17237</v>
      </c>
    </row>
    <row r="10" spans="1:15" ht="29" x14ac:dyDescent="0.35">
      <c r="A10" s="7" t="s">
        <v>28</v>
      </c>
      <c r="B10" s="11">
        <f>SUM(B2:B8)</f>
        <v>36000</v>
      </c>
      <c r="C10" s="6"/>
      <c r="D10" s="6"/>
      <c r="E10" s="6"/>
      <c r="F10" s="9">
        <f>SUM(F2:F7)</f>
        <v>1620</v>
      </c>
      <c r="G10" s="8" t="s">
        <v>29</v>
      </c>
      <c r="J10">
        <f>J9-3137</f>
        <v>14100</v>
      </c>
    </row>
    <row r="11" spans="1:15" ht="43.5" x14ac:dyDescent="0.35">
      <c r="A11" s="6"/>
      <c r="B11" s="6"/>
      <c r="C11" s="6"/>
      <c r="D11" s="6"/>
      <c r="E11" s="6"/>
      <c r="F11" s="10">
        <f>B10-F10</f>
        <v>34380</v>
      </c>
      <c r="G11" s="8" t="s">
        <v>26</v>
      </c>
    </row>
    <row r="12" spans="1:15" x14ac:dyDescent="0.35">
      <c r="K12">
        <v>1200</v>
      </c>
      <c r="L12" t="s">
        <v>17</v>
      </c>
      <c r="N12">
        <f>1200*14</f>
        <v>16800</v>
      </c>
    </row>
    <row r="13" spans="1:15" x14ac:dyDescent="0.35">
      <c r="N13">
        <v>7000</v>
      </c>
      <c r="O13" t="s">
        <v>18</v>
      </c>
    </row>
    <row r="14" spans="1:15" x14ac:dyDescent="0.35">
      <c r="K14">
        <v>500</v>
      </c>
      <c r="L14" t="s">
        <v>22</v>
      </c>
      <c r="N14">
        <f>500*10</f>
        <v>5000</v>
      </c>
      <c r="O14" t="s">
        <v>19</v>
      </c>
    </row>
    <row r="15" spans="1:15" x14ac:dyDescent="0.35">
      <c r="K15">
        <v>340</v>
      </c>
      <c r="L15" t="s">
        <v>20</v>
      </c>
      <c r="N15">
        <f>K15*6</f>
        <v>2040</v>
      </c>
      <c r="O15" t="s">
        <v>19</v>
      </c>
    </row>
    <row r="16" spans="1:15" x14ac:dyDescent="0.35">
      <c r="N16">
        <v>1000</v>
      </c>
      <c r="O16" t="s">
        <v>21</v>
      </c>
    </row>
    <row r="17" spans="14:14" x14ac:dyDescent="0.35">
      <c r="N17">
        <f>SUM(N12:N16)</f>
        <v>31840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B6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FIDELITY</vt:lpstr>
      <vt:lpstr>PNC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</dc:creator>
  <cp:lastModifiedBy>Kenia</cp:lastModifiedBy>
  <dcterms:created xsi:type="dcterms:W3CDTF">2021-12-20T01:53:05Z</dcterms:created>
  <dcterms:modified xsi:type="dcterms:W3CDTF">2022-01-06T01:50:16Z</dcterms:modified>
</cp:coreProperties>
</file>